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ink/ink1.xml" ContentType="application/inkml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27795" windowHeight="12285"/>
  </bookViews>
  <sheets>
    <sheet name="Series Circuits" sheetId="1" r:id="rId1"/>
    <sheet name="Parallel Circuits" sheetId="4" r:id="rId2"/>
    <sheet name="Series-Parallel Circuits" sheetId="6" r:id="rId3"/>
    <sheet name="Series-Parallel Circuits (2)" sheetId="5" r:id="rId4"/>
    <sheet name="Sheet3" sheetId="3" r:id="rId5"/>
  </sheets>
  <calcPr calcId="145621"/>
</workbook>
</file>

<file path=xl/calcChain.xml><?xml version="1.0" encoding="utf-8"?>
<calcChain xmlns="http://schemas.openxmlformats.org/spreadsheetml/2006/main">
  <c r="B19" i="5" l="1"/>
  <c r="B18" i="5"/>
  <c r="B16" i="4"/>
  <c r="B15" i="4"/>
  <c r="B16" i="1"/>
  <c r="B15" i="1"/>
  <c r="O16" i="1"/>
  <c r="O15" i="1"/>
  <c r="H26" i="1"/>
  <c r="H25" i="1"/>
  <c r="H7" i="1"/>
  <c r="H6" i="1"/>
  <c r="T26" i="4"/>
  <c r="T25" i="4"/>
  <c r="N26" i="4"/>
  <c r="N25" i="4"/>
  <c r="H26" i="4"/>
  <c r="H25" i="4"/>
  <c r="F2" i="5"/>
  <c r="F1" i="5"/>
  <c r="O2" i="5"/>
  <c r="O1" i="5"/>
  <c r="S16" i="5"/>
  <c r="S15" i="5"/>
  <c r="S28" i="5"/>
  <c r="S27" i="5"/>
  <c r="O36" i="5"/>
  <c r="O35" i="5"/>
  <c r="F36" i="5"/>
  <c r="F35" i="5"/>
  <c r="B19" i="6"/>
  <c r="B18" i="6"/>
  <c r="R36" i="6"/>
  <c r="R35" i="6"/>
  <c r="R19" i="6"/>
  <c r="R18" i="6"/>
  <c r="F36" i="6"/>
  <c r="F35" i="6"/>
  <c r="L5" i="6"/>
  <c r="L4" i="6"/>
  <c r="U36" i="6" l="1"/>
  <c r="E19" i="6" l="1"/>
  <c r="C19" i="6" s="1"/>
  <c r="S36" i="6" l="1"/>
  <c r="S35" i="6" s="1"/>
  <c r="G36" i="6"/>
  <c r="G35" i="6" s="1"/>
  <c r="S18" i="6" l="1"/>
  <c r="S19" i="6" s="1"/>
  <c r="M4" i="6"/>
  <c r="M5" i="6" s="1"/>
  <c r="I36" i="5" l="1"/>
  <c r="E16" i="1"/>
  <c r="E16" i="4"/>
  <c r="V28" i="5" l="1"/>
  <c r="E19" i="5" s="1"/>
  <c r="C19" i="5" s="1"/>
  <c r="C16" i="1"/>
  <c r="C16" i="4"/>
  <c r="I26" i="4" s="1"/>
  <c r="U25" i="4"/>
  <c r="O25" i="4"/>
  <c r="I25" i="4"/>
  <c r="U26" i="4" l="1"/>
  <c r="O26" i="4"/>
  <c r="G2" i="5"/>
  <c r="G1" i="5" s="1"/>
  <c r="T28" i="5"/>
  <c r="T27" i="5" s="1"/>
  <c r="T15" i="5" s="1"/>
  <c r="T16" i="5" s="1"/>
  <c r="P16" i="1"/>
  <c r="P15" i="1" s="1"/>
  <c r="G35" i="5" l="1"/>
  <c r="G36" i="5" s="1"/>
  <c r="I26" i="1"/>
  <c r="I25" i="1" s="1"/>
  <c r="I7" i="1"/>
  <c r="I6" i="1" s="1"/>
  <c r="P2" i="5" l="1"/>
  <c r="P1" i="5" s="1"/>
  <c r="P36" i="5"/>
  <c r="P35" i="5" s="1"/>
</calcChain>
</file>

<file path=xl/sharedStrings.xml><?xml version="1.0" encoding="utf-8"?>
<sst xmlns="http://schemas.openxmlformats.org/spreadsheetml/2006/main" count="80" uniqueCount="11">
  <si>
    <t>R1=</t>
  </si>
  <si>
    <t>RT=</t>
  </si>
  <si>
    <t>Amps</t>
  </si>
  <si>
    <t>V</t>
  </si>
  <si>
    <t>W</t>
  </si>
  <si>
    <t>R2=</t>
  </si>
  <si>
    <t>R3=</t>
  </si>
  <si>
    <t>Req=</t>
  </si>
  <si>
    <t>Req2=</t>
  </si>
  <si>
    <t>R4=</t>
  </si>
  <si>
    <t>(R2-1+R3-1)-1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</si>
</sst>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1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48" fontId="1" fillId="0" borderId="1" xfId="0" applyNumberFormat="1" applyFont="1" applyBorder="1"/>
    <xf numFmtId="48" fontId="1" fillId="0" borderId="0" xfId="0" applyNumberFormat="1" applyFont="1" applyBorder="1"/>
    <xf numFmtId="0" fontId="1" fillId="0" borderId="0" xfId="0" applyFont="1" applyBorder="1" applyAlignment="1">
      <alignment horizontal="right"/>
    </xf>
    <xf numFmtId="48" fontId="1" fillId="2" borderId="1" xfId="0" applyNumberFormat="1" applyFont="1" applyFill="1" applyBorder="1"/>
    <xf numFmtId="48" fontId="1" fillId="2" borderId="0" xfId="0" applyNumberFormat="1" applyFont="1" applyFill="1" applyBorder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Border="1"/>
    <xf numFmtId="48" fontId="1" fillId="0" borderId="1" xfId="0" applyNumberFormat="1" applyFont="1" applyFill="1" applyBorder="1"/>
    <xf numFmtId="48" fontId="1" fillId="0" borderId="2" xfId="0" applyNumberFormat="1" applyFont="1" applyBorder="1"/>
    <xf numFmtId="0" fontId="2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customXml" Target="../ink/ink1.xml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</xdr:colOff>
      <xdr:row>8</xdr:row>
      <xdr:rowOff>47626</xdr:rowOff>
    </xdr:from>
    <xdr:to>
      <xdr:col>12</xdr:col>
      <xdr:colOff>273049</xdr:colOff>
      <xdr:row>23</xdr:row>
      <xdr:rowOff>44943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4292" y="2016126"/>
          <a:ext cx="4945591" cy="3299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211668</xdr:colOff>
      <xdr:row>5</xdr:row>
      <xdr:rowOff>127000</xdr:rowOff>
    </xdr:from>
    <xdr:to>
      <xdr:col>21</xdr:col>
      <xdr:colOff>28727</xdr:colOff>
      <xdr:row>22</xdr:row>
      <xdr:rowOff>158750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2418" y="1079500"/>
          <a:ext cx="10530416" cy="3714750"/>
        </a:xfrm>
        <a:prstGeom prst="rect">
          <a:avLst/>
        </a:prstGeom>
      </xdr:spPr>
    </xdr:pic>
    <xdr:clientData/>
  </xdr:twoCellAnchor>
  <xdr:twoCellAnchor>
    <xdr:from>
      <xdr:col>21</xdr:col>
      <xdr:colOff>68001</xdr:colOff>
      <xdr:row>7</xdr:row>
      <xdr:rowOff>94</xdr:rowOff>
    </xdr:from>
    <xdr:to>
      <xdr:col>21</xdr:col>
      <xdr:colOff>68361</xdr:colOff>
      <xdr:row>7</xdr:row>
      <xdr:rowOff>454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34" name="Ink 33"/>
            <xdr14:cNvContentPartPr/>
          </xdr14:nvContentPartPr>
          <xdr14:nvPr macro=""/>
          <xdr14:xfrm>
            <a:off x="13960894" y="1333594"/>
            <a:ext cx="360" cy="360"/>
          </xdr14:xfrm>
        </xdr:contentPart>
      </mc:Choice>
      <mc:Fallback xmlns="">
        <xdr:pic>
          <xdr:nvPicPr>
            <xdr:cNvPr id="34" name="Ink 33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13949014" y="1321714"/>
              <a:ext cx="24120" cy="241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8</xdr:col>
      <xdr:colOff>911678</xdr:colOff>
      <xdr:row>12</xdr:row>
      <xdr:rowOff>68036</xdr:rowOff>
    </xdr:from>
    <xdr:to>
      <xdr:col>10</xdr:col>
      <xdr:colOff>315231</xdr:colOff>
      <xdr:row>16</xdr:row>
      <xdr:rowOff>47625</xdr:rowOff>
    </xdr:to>
    <xdr:sp macro="" textlink="">
      <xdr:nvSpPr>
        <xdr:cNvPr id="4" name="TextBox 3"/>
        <xdr:cNvSpPr txBox="1"/>
      </xdr:nvSpPr>
      <xdr:spPr>
        <a:xfrm>
          <a:off x="6000749" y="2354036"/>
          <a:ext cx="1254125" cy="1095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6600"/>
            <a:t>R1</a:t>
          </a:r>
        </a:p>
      </xdr:txBody>
    </xdr:sp>
    <xdr:clientData/>
  </xdr:twoCellAnchor>
  <xdr:twoCellAnchor>
    <xdr:from>
      <xdr:col>13</xdr:col>
      <xdr:colOff>190500</xdr:colOff>
      <xdr:row>12</xdr:row>
      <xdr:rowOff>27214</xdr:rowOff>
    </xdr:from>
    <xdr:to>
      <xdr:col>14</xdr:col>
      <xdr:colOff>1104446</xdr:colOff>
      <xdr:row>16</xdr:row>
      <xdr:rowOff>6803</xdr:rowOff>
    </xdr:to>
    <xdr:sp macro="" textlink="">
      <xdr:nvSpPr>
        <xdr:cNvPr id="5" name="TextBox 4"/>
        <xdr:cNvSpPr txBox="1"/>
      </xdr:nvSpPr>
      <xdr:spPr>
        <a:xfrm>
          <a:off x="9184821" y="2313214"/>
          <a:ext cx="1254125" cy="1095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6600"/>
            <a:t>R2</a:t>
          </a:r>
        </a:p>
      </xdr:txBody>
    </xdr:sp>
    <xdr:clientData/>
  </xdr:twoCellAnchor>
  <xdr:twoCellAnchor>
    <xdr:from>
      <xdr:col>18</xdr:col>
      <xdr:colOff>0</xdr:colOff>
      <xdr:row>12</xdr:row>
      <xdr:rowOff>27214</xdr:rowOff>
    </xdr:from>
    <xdr:to>
      <xdr:col>20</xdr:col>
      <xdr:colOff>573768</xdr:colOff>
      <xdr:row>16</xdr:row>
      <xdr:rowOff>6803</xdr:rowOff>
    </xdr:to>
    <xdr:sp macro="" textlink="">
      <xdr:nvSpPr>
        <xdr:cNvPr id="6" name="TextBox 5"/>
        <xdr:cNvSpPr txBox="1"/>
      </xdr:nvSpPr>
      <xdr:spPr>
        <a:xfrm>
          <a:off x="12600214" y="2313214"/>
          <a:ext cx="1254125" cy="1095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6600"/>
            <a:t>R3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190500</xdr:colOff>
      <xdr:row>9</xdr:row>
      <xdr:rowOff>0</xdr:rowOff>
    </xdr:from>
    <xdr:to>
      <xdr:col>16</xdr:col>
      <xdr:colOff>16321</xdr:colOff>
      <xdr:row>33</xdr:row>
      <xdr:rowOff>127000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2174875"/>
          <a:ext cx="9398446" cy="536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1016000</xdr:colOff>
      <xdr:row>23</xdr:row>
      <xdr:rowOff>111125</xdr:rowOff>
    </xdr:from>
    <xdr:to>
      <xdr:col>8</xdr:col>
      <xdr:colOff>285750</xdr:colOff>
      <xdr:row>28</xdr:row>
      <xdr:rowOff>47625</xdr:rowOff>
    </xdr:to>
    <xdr:sp macro="" textlink="">
      <xdr:nvSpPr>
        <xdr:cNvPr id="3" name="TextBox 2"/>
        <xdr:cNvSpPr txBox="1"/>
      </xdr:nvSpPr>
      <xdr:spPr>
        <a:xfrm>
          <a:off x="5397500" y="5524500"/>
          <a:ext cx="1254125" cy="1095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6600"/>
            <a:t>R1</a:t>
          </a:r>
        </a:p>
      </xdr:txBody>
    </xdr:sp>
    <xdr:clientData/>
  </xdr:twoCellAnchor>
  <xdr:twoCellAnchor>
    <xdr:from>
      <xdr:col>8</xdr:col>
      <xdr:colOff>920750</xdr:colOff>
      <xdr:row>18</xdr:row>
      <xdr:rowOff>0</xdr:rowOff>
    </xdr:from>
    <xdr:to>
      <xdr:col>11</xdr:col>
      <xdr:colOff>142875</xdr:colOff>
      <xdr:row>22</xdr:row>
      <xdr:rowOff>47625</xdr:rowOff>
    </xdr:to>
    <xdr:sp macro="" textlink="">
      <xdr:nvSpPr>
        <xdr:cNvPr id="5" name="TextBox 4"/>
        <xdr:cNvSpPr txBox="1"/>
      </xdr:nvSpPr>
      <xdr:spPr>
        <a:xfrm>
          <a:off x="7286625" y="4175125"/>
          <a:ext cx="1254125" cy="1095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6600"/>
            <a:t>R2</a:t>
          </a:r>
        </a:p>
      </xdr:txBody>
    </xdr:sp>
    <xdr:clientData/>
  </xdr:twoCellAnchor>
  <xdr:twoCellAnchor>
    <xdr:from>
      <xdr:col>14</xdr:col>
      <xdr:colOff>428625</xdr:colOff>
      <xdr:row>18</xdr:row>
      <xdr:rowOff>47625</xdr:rowOff>
    </xdr:from>
    <xdr:to>
      <xdr:col>15</xdr:col>
      <xdr:colOff>317500</xdr:colOff>
      <xdr:row>22</xdr:row>
      <xdr:rowOff>95250</xdr:rowOff>
    </xdr:to>
    <xdr:sp macro="" textlink="">
      <xdr:nvSpPr>
        <xdr:cNvPr id="6" name="TextBox 5"/>
        <xdr:cNvSpPr txBox="1"/>
      </xdr:nvSpPr>
      <xdr:spPr>
        <a:xfrm>
          <a:off x="11144250" y="4222750"/>
          <a:ext cx="1254125" cy="1095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6600"/>
            <a:t>R3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272142</xdr:colOff>
      <xdr:row>3</xdr:row>
      <xdr:rowOff>54431</xdr:rowOff>
    </xdr:from>
    <xdr:to>
      <xdr:col>17</xdr:col>
      <xdr:colOff>763850</xdr:colOff>
      <xdr:row>33</xdr:row>
      <xdr:rowOff>95252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6892" y="1086306"/>
          <a:ext cx="9429333" cy="71369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1349375</xdr:colOff>
      <xdr:row>10</xdr:row>
      <xdr:rowOff>95250</xdr:rowOff>
    </xdr:from>
    <xdr:to>
      <xdr:col>12</xdr:col>
      <xdr:colOff>238125</xdr:colOff>
      <xdr:row>15</xdr:row>
      <xdr:rowOff>63500</xdr:rowOff>
    </xdr:to>
    <xdr:sp macro="" textlink="">
      <xdr:nvSpPr>
        <xdr:cNvPr id="2" name="TextBox 1"/>
        <xdr:cNvSpPr txBox="1"/>
      </xdr:nvSpPr>
      <xdr:spPr>
        <a:xfrm>
          <a:off x="7715250" y="2460625"/>
          <a:ext cx="1254125" cy="1095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6600"/>
            <a:t>R2</a:t>
          </a:r>
        </a:p>
      </xdr:txBody>
    </xdr:sp>
    <xdr:clientData/>
  </xdr:twoCellAnchor>
  <xdr:twoCellAnchor>
    <xdr:from>
      <xdr:col>15</xdr:col>
      <xdr:colOff>587375</xdr:colOff>
      <xdr:row>14</xdr:row>
      <xdr:rowOff>349250</xdr:rowOff>
    </xdr:from>
    <xdr:to>
      <xdr:col>16</xdr:col>
      <xdr:colOff>635000</xdr:colOff>
      <xdr:row>18</xdr:row>
      <xdr:rowOff>47625</xdr:rowOff>
    </xdr:to>
    <xdr:sp macro="" textlink="">
      <xdr:nvSpPr>
        <xdr:cNvPr id="4" name="TextBox 3"/>
        <xdr:cNvSpPr txBox="1"/>
      </xdr:nvSpPr>
      <xdr:spPr>
        <a:xfrm>
          <a:off x="11191875" y="3476625"/>
          <a:ext cx="1254125" cy="1095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6600"/>
            <a:t>R3</a:t>
          </a:r>
        </a:p>
      </xdr:txBody>
    </xdr:sp>
    <xdr:clientData/>
  </xdr:twoCellAnchor>
  <xdr:twoCellAnchor>
    <xdr:from>
      <xdr:col>9</xdr:col>
      <xdr:colOff>15875</xdr:colOff>
      <xdr:row>18</xdr:row>
      <xdr:rowOff>333375</xdr:rowOff>
    </xdr:from>
    <xdr:to>
      <xdr:col>12</xdr:col>
      <xdr:colOff>269875</xdr:colOff>
      <xdr:row>24</xdr:row>
      <xdr:rowOff>0</xdr:rowOff>
    </xdr:to>
    <xdr:sp macro="" textlink="">
      <xdr:nvSpPr>
        <xdr:cNvPr id="5" name="TextBox 4"/>
        <xdr:cNvSpPr txBox="1"/>
      </xdr:nvSpPr>
      <xdr:spPr>
        <a:xfrm>
          <a:off x="7747000" y="4857750"/>
          <a:ext cx="1254125" cy="1095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6600"/>
            <a:t>R4</a:t>
          </a:r>
        </a:p>
      </xdr:txBody>
    </xdr:sp>
    <xdr:clientData/>
  </xdr:twoCellAnchor>
  <xdr:twoCellAnchor>
    <xdr:from>
      <xdr:col>7</xdr:col>
      <xdr:colOff>269875</xdr:colOff>
      <xdr:row>8</xdr:row>
      <xdr:rowOff>127000</xdr:rowOff>
    </xdr:from>
    <xdr:to>
      <xdr:col>8</xdr:col>
      <xdr:colOff>857250</xdr:colOff>
      <xdr:row>14</xdr:row>
      <xdr:rowOff>79375</xdr:rowOff>
    </xdr:to>
    <xdr:sp macro="" textlink="">
      <xdr:nvSpPr>
        <xdr:cNvPr id="7" name="TextBox 6"/>
        <xdr:cNvSpPr txBox="1"/>
      </xdr:nvSpPr>
      <xdr:spPr>
        <a:xfrm>
          <a:off x="5969000" y="2111375"/>
          <a:ext cx="1254125" cy="1095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6600"/>
            <a:t>R1</a:t>
          </a:r>
        </a:p>
      </xdr:txBody>
    </xdr:sp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32767" units="in"/>
          <inkml:channel name="Y" type="integer" max="32767" units="in"/>
          <inkml:channel name="F" type="integer" max="1023" units="in"/>
        </inkml:traceFormat>
        <inkml:channelProperties>
          <inkml:channelProperty channel="X" name="resolution" value="2109.91626" units="1/in"/>
          <inkml:channelProperty channel="Y" name="resolution" value="1336.88293" units="1/in"/>
          <inkml:channelProperty channel="F" name="resolution" value="41.73806" units="1/in"/>
        </inkml:channelProperties>
      </inkml:inkSource>
      <inkml:timestamp xml:id="ts0" timeString="2013-09-23T13:52:35.017"/>
    </inkml:context>
    <inkml:brush xml:id="br0">
      <inkml:brushProperty name="width" value="0.06667" units="cm"/>
      <inkml:brushProperty name="height" value="0.06667" units="cm"/>
    </inkml:brush>
  </inkml:definitions>
  <inkml:traceGroup>
    <inkml:annotationXML>
      <emma:emma xmlns:emma="http://www.w3.org/2003/04/emma" version="1.0">
        <emma:interpretation id="{9FC14CEB-25B4-4461-9E0D-CB245E6B1778}" emma:medium="tactile" emma:mode="ink">
          <msink:context xmlns:msink="http://schemas.microsoft.com/ink/2010/main" type="inkDrawing" rotatedBoundingBox="38780,3704 38795,3704 38795,3719 38780,3719" shapeName="Other"/>
        </emma:interpretation>
      </emma:emma>
    </inkml:annotationXML>
    <inkml:trace contextRef="#ctx0" brushRef="#br0">0 0 512</inkml:trace>
  </inkml:traceGroup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6:AF49"/>
  <sheetViews>
    <sheetView tabSelected="1" topLeftCell="A4" zoomScale="90" zoomScaleNormal="90" workbookViewId="0">
      <selection activeCell="P27" sqref="P27"/>
    </sheetView>
  </sheetViews>
  <sheetFormatPr defaultColWidth="5" defaultRowHeight="15" x14ac:dyDescent="0.25"/>
  <cols>
    <col min="3" max="3" width="18.28515625" customWidth="1"/>
    <col min="4" max="4" width="7.85546875" bestFit="1" customWidth="1"/>
    <col min="5" max="5" width="19.42578125" customWidth="1"/>
    <col min="8" max="8" width="10" bestFit="1" customWidth="1"/>
    <col min="9" max="9" width="18.28515625" customWidth="1"/>
    <col min="10" max="10" width="8" bestFit="1" customWidth="1"/>
    <col min="11" max="11" width="19.42578125" customWidth="1"/>
    <col min="13" max="13" width="8.7109375" customWidth="1"/>
    <col min="16" max="16" width="18.28515625" customWidth="1"/>
    <col min="17" max="17" width="7.85546875" customWidth="1"/>
    <col min="18" max="18" width="19.28515625" customWidth="1"/>
    <col min="25" max="25" width="5.5703125" bestFit="1" customWidth="1"/>
    <col min="26" max="26" width="8.85546875" bestFit="1" customWidth="1"/>
    <col min="32" max="32" width="6.7109375" bestFit="1" customWidth="1"/>
    <col min="34" max="34" width="6.7109375" bestFit="1" customWidth="1"/>
  </cols>
  <sheetData>
    <row r="6" spans="2:32" ht="28.5" x14ac:dyDescent="0.45">
      <c r="H6" s="4" t="str">
        <f>CONCATENATE("E",J7)</f>
        <v>ER1=</v>
      </c>
      <c r="I6" s="2">
        <f>IF(OR(K7="INF",K7=""),$C$15,I7*K7)</f>
        <v>1.2</v>
      </c>
      <c r="J6" s="1" t="s">
        <v>3</v>
      </c>
      <c r="K6" s="1"/>
      <c r="AF6">
        <v>0</v>
      </c>
    </row>
    <row r="7" spans="2:32" ht="28.5" x14ac:dyDescent="0.45">
      <c r="H7" s="14" t="str">
        <f>CONCATENATE("I",J7)</f>
        <v>IR1=</v>
      </c>
      <c r="I7" s="3">
        <f>C16</f>
        <v>1E-3</v>
      </c>
      <c r="J7" s="4" t="s">
        <v>0</v>
      </c>
      <c r="K7" s="6">
        <v>1200</v>
      </c>
      <c r="AF7">
        <v>1</v>
      </c>
    </row>
    <row r="8" spans="2:32" ht="23.25" x14ac:dyDescent="0.35">
      <c r="I8" s="7" t="s">
        <v>2</v>
      </c>
      <c r="J8" s="9"/>
      <c r="K8" s="8" t="s">
        <v>4</v>
      </c>
      <c r="AF8">
        <v>2.2000000000000002</v>
      </c>
    </row>
    <row r="9" spans="2:32" x14ac:dyDescent="0.25">
      <c r="AF9">
        <v>10</v>
      </c>
    </row>
    <row r="10" spans="2:32" x14ac:dyDescent="0.25">
      <c r="AF10">
        <v>15</v>
      </c>
    </row>
    <row r="11" spans="2:32" x14ac:dyDescent="0.25">
      <c r="AF11">
        <v>22</v>
      </c>
    </row>
    <row r="12" spans="2:32" x14ac:dyDescent="0.25">
      <c r="AF12">
        <v>33</v>
      </c>
    </row>
    <row r="13" spans="2:32" x14ac:dyDescent="0.25">
      <c r="AF13">
        <v>39</v>
      </c>
    </row>
    <row r="14" spans="2:32" x14ac:dyDescent="0.25">
      <c r="AF14">
        <v>47</v>
      </c>
    </row>
    <row r="15" spans="2:32" ht="28.5" x14ac:dyDescent="0.45">
      <c r="B15" s="4" t="str">
        <f>CONCATENATE("E",MID(D16,2,2))</f>
        <v>ET=</v>
      </c>
      <c r="C15" s="5">
        <v>9</v>
      </c>
      <c r="D15" s="1" t="s">
        <v>3</v>
      </c>
      <c r="E15" s="1"/>
      <c r="O15" s="4" t="str">
        <f>CONCATENATE("E",Q16)</f>
        <v>ER2=</v>
      </c>
      <c r="P15" s="2">
        <f>IF(OR(R16="INF",R16=""),$C$15,P16*R16)</f>
        <v>4.5</v>
      </c>
      <c r="Q15" s="1" t="s">
        <v>3</v>
      </c>
      <c r="R15" s="1"/>
      <c r="AF15">
        <v>51</v>
      </c>
    </row>
    <row r="16" spans="2:32" ht="28.5" x14ac:dyDescent="0.45">
      <c r="B16" s="4" t="str">
        <f>CONCATENATE("I",MID(D16,2,2))</f>
        <v>IT=</v>
      </c>
      <c r="C16" s="3">
        <f>IFERROR(C15/E16,0)</f>
        <v>1E-3</v>
      </c>
      <c r="D16" s="4" t="s">
        <v>1</v>
      </c>
      <c r="E16" s="3">
        <f>IF(OR(K7="Inf",K7="",R16="inf",R16="",K26="inf",K26=""),"INF",SUM(K7,R16,K26))</f>
        <v>9000</v>
      </c>
      <c r="O16" s="14" t="str">
        <f>CONCATENATE("I",Q16)</f>
        <v>IR2=</v>
      </c>
      <c r="P16" s="3">
        <f>C16</f>
        <v>1E-3</v>
      </c>
      <c r="Q16" s="4" t="s">
        <v>5</v>
      </c>
      <c r="R16" s="6">
        <v>4500</v>
      </c>
      <c r="AF16">
        <v>80</v>
      </c>
    </row>
    <row r="17" spans="3:32" ht="23.25" x14ac:dyDescent="0.35">
      <c r="C17" s="7" t="s">
        <v>2</v>
      </c>
      <c r="D17" s="9"/>
      <c r="E17" s="8" t="s">
        <v>4</v>
      </c>
      <c r="P17" s="7" t="s">
        <v>2</v>
      </c>
      <c r="Q17" s="9"/>
      <c r="R17" s="8" t="s">
        <v>4</v>
      </c>
      <c r="AF17">
        <v>82</v>
      </c>
    </row>
    <row r="18" spans="3:32" x14ac:dyDescent="0.25">
      <c r="AF18">
        <v>100</v>
      </c>
    </row>
    <row r="19" spans="3:32" x14ac:dyDescent="0.25">
      <c r="AF19">
        <v>120</v>
      </c>
    </row>
    <row r="20" spans="3:32" x14ac:dyDescent="0.25">
      <c r="AF20">
        <v>150</v>
      </c>
    </row>
    <row r="21" spans="3:32" x14ac:dyDescent="0.25">
      <c r="AF21">
        <v>180</v>
      </c>
    </row>
    <row r="22" spans="3:32" x14ac:dyDescent="0.25">
      <c r="AF22">
        <v>220</v>
      </c>
    </row>
    <row r="23" spans="3:32" x14ac:dyDescent="0.25">
      <c r="AF23">
        <v>270</v>
      </c>
    </row>
    <row r="24" spans="3:32" x14ac:dyDescent="0.25">
      <c r="AF24">
        <v>330</v>
      </c>
    </row>
    <row r="25" spans="3:32" ht="28.5" x14ac:dyDescent="0.45">
      <c r="H25" s="4" t="str">
        <f>CONCATENATE("E",J26)</f>
        <v>ER3=</v>
      </c>
      <c r="I25" s="2">
        <f>IF(OR(K26="INF",K26=""),$C$15,I26*K26)</f>
        <v>3.3000000000000003</v>
      </c>
      <c r="J25" s="1" t="s">
        <v>3</v>
      </c>
      <c r="K25" s="1"/>
      <c r="AF25">
        <v>390</v>
      </c>
    </row>
    <row r="26" spans="3:32" ht="28.5" x14ac:dyDescent="0.45">
      <c r="E26" s="3"/>
      <c r="H26" s="14" t="str">
        <f>CONCATENATE("I",J26)</f>
        <v>IR3=</v>
      </c>
      <c r="I26" s="3">
        <f>C16</f>
        <v>1E-3</v>
      </c>
      <c r="J26" s="4" t="s">
        <v>6</v>
      </c>
      <c r="K26" s="6">
        <v>3300</v>
      </c>
      <c r="AF26">
        <v>470</v>
      </c>
    </row>
    <row r="27" spans="3:32" ht="23.25" x14ac:dyDescent="0.35">
      <c r="E27" s="10"/>
      <c r="I27" s="7" t="s">
        <v>2</v>
      </c>
      <c r="J27" s="9"/>
      <c r="K27" s="8" t="s">
        <v>4</v>
      </c>
      <c r="AF27">
        <v>510</v>
      </c>
    </row>
    <row r="28" spans="3:32" x14ac:dyDescent="0.25">
      <c r="AF28">
        <v>560</v>
      </c>
    </row>
    <row r="29" spans="3:32" x14ac:dyDescent="0.25">
      <c r="AF29">
        <v>680</v>
      </c>
    </row>
    <row r="30" spans="3:32" x14ac:dyDescent="0.25">
      <c r="AF30">
        <v>820</v>
      </c>
    </row>
    <row r="31" spans="3:32" x14ac:dyDescent="0.25">
      <c r="AF31">
        <v>1000</v>
      </c>
    </row>
    <row r="32" spans="3:32" x14ac:dyDescent="0.25">
      <c r="AF32">
        <v>1200</v>
      </c>
    </row>
    <row r="33" spans="32:32" x14ac:dyDescent="0.25">
      <c r="AF33">
        <v>1500</v>
      </c>
    </row>
    <row r="34" spans="32:32" x14ac:dyDescent="0.25">
      <c r="AF34">
        <v>1800</v>
      </c>
    </row>
    <row r="35" spans="32:32" x14ac:dyDescent="0.25">
      <c r="AF35">
        <v>2200</v>
      </c>
    </row>
    <row r="36" spans="32:32" x14ac:dyDescent="0.25">
      <c r="AF36">
        <v>2700</v>
      </c>
    </row>
    <row r="37" spans="32:32" x14ac:dyDescent="0.25">
      <c r="AF37">
        <v>3000</v>
      </c>
    </row>
    <row r="38" spans="32:32" x14ac:dyDescent="0.25">
      <c r="AF38">
        <v>3300</v>
      </c>
    </row>
    <row r="39" spans="32:32" x14ac:dyDescent="0.25">
      <c r="AF39">
        <v>3900</v>
      </c>
    </row>
    <row r="40" spans="32:32" x14ac:dyDescent="0.25">
      <c r="AF40">
        <v>4700</v>
      </c>
    </row>
    <row r="41" spans="32:32" x14ac:dyDescent="0.25">
      <c r="AF41">
        <v>5100</v>
      </c>
    </row>
    <row r="42" spans="32:32" x14ac:dyDescent="0.25">
      <c r="AF42">
        <v>5600</v>
      </c>
    </row>
    <row r="43" spans="32:32" x14ac:dyDescent="0.25">
      <c r="AF43">
        <v>6800</v>
      </c>
    </row>
    <row r="44" spans="32:32" x14ac:dyDescent="0.25">
      <c r="AF44">
        <v>8200</v>
      </c>
    </row>
    <row r="45" spans="32:32" x14ac:dyDescent="0.25">
      <c r="AF45">
        <v>10000</v>
      </c>
    </row>
    <row r="46" spans="32:32" x14ac:dyDescent="0.25">
      <c r="AF46">
        <v>12000</v>
      </c>
    </row>
    <row r="47" spans="32:32" x14ac:dyDescent="0.25">
      <c r="AF47">
        <v>15000</v>
      </c>
    </row>
    <row r="48" spans="32:32" x14ac:dyDescent="0.25">
      <c r="AF48">
        <v>18000</v>
      </c>
    </row>
    <row r="49" spans="32:32" x14ac:dyDescent="0.25">
      <c r="AF49">
        <v>22000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AE49"/>
  <sheetViews>
    <sheetView topLeftCell="A4" zoomScale="70" zoomScaleNormal="70" workbookViewId="0">
      <selection activeCell="D26" sqref="D26"/>
    </sheetView>
  </sheetViews>
  <sheetFormatPr defaultColWidth="5" defaultRowHeight="15" x14ac:dyDescent="0.25"/>
  <cols>
    <col min="3" max="3" width="18.140625" customWidth="1"/>
    <col min="4" max="4" width="7.85546875" bestFit="1" customWidth="1"/>
    <col min="5" max="5" width="19.7109375" bestFit="1" customWidth="1"/>
    <col min="8" max="8" width="10" bestFit="1" customWidth="1"/>
    <col min="9" max="9" width="19.85546875" customWidth="1"/>
    <col min="10" max="10" width="8" bestFit="1" customWidth="1"/>
    <col min="11" max="11" width="20.5703125" bestFit="1" customWidth="1"/>
    <col min="15" max="15" width="18" customWidth="1"/>
    <col min="16" max="16" width="7.85546875" customWidth="1"/>
    <col min="17" max="17" width="17.85546875" customWidth="1"/>
    <col min="21" max="21" width="18" customWidth="1"/>
    <col min="22" max="22" width="7.85546875" customWidth="1"/>
    <col min="23" max="23" width="17.85546875" customWidth="1"/>
    <col min="24" max="24" width="5.5703125" bestFit="1" customWidth="1"/>
    <col min="25" max="25" width="8.85546875" bestFit="1" customWidth="1"/>
    <col min="31" max="31" width="6.7109375" bestFit="1" customWidth="1"/>
    <col min="33" max="33" width="6.7109375" bestFit="1" customWidth="1"/>
  </cols>
  <sheetData>
    <row r="6" spans="2:31" x14ac:dyDescent="0.25">
      <c r="AE6">
        <v>0</v>
      </c>
    </row>
    <row r="7" spans="2:31" x14ac:dyDescent="0.25">
      <c r="AE7">
        <v>1</v>
      </c>
    </row>
    <row r="8" spans="2:31" x14ac:dyDescent="0.25">
      <c r="AE8">
        <v>2.2000000000000002</v>
      </c>
    </row>
    <row r="9" spans="2:31" x14ac:dyDescent="0.25">
      <c r="AE9">
        <v>10</v>
      </c>
    </row>
    <row r="10" spans="2:31" x14ac:dyDescent="0.25">
      <c r="AE10">
        <v>15</v>
      </c>
    </row>
    <row r="11" spans="2:31" x14ac:dyDescent="0.25">
      <c r="AE11">
        <v>22</v>
      </c>
    </row>
    <row r="12" spans="2:31" x14ac:dyDescent="0.25">
      <c r="AE12">
        <v>33</v>
      </c>
    </row>
    <row r="13" spans="2:31" x14ac:dyDescent="0.25">
      <c r="AE13">
        <v>39</v>
      </c>
    </row>
    <row r="14" spans="2:31" x14ac:dyDescent="0.25">
      <c r="AE14">
        <v>47</v>
      </c>
    </row>
    <row r="15" spans="2:31" ht="28.5" x14ac:dyDescent="0.45">
      <c r="B15" s="4" t="str">
        <f>CONCATENATE("E",MID(D16,2,2))</f>
        <v>ET=</v>
      </c>
      <c r="C15" s="5">
        <v>120</v>
      </c>
      <c r="D15" s="1" t="s">
        <v>3</v>
      </c>
      <c r="E15" s="1"/>
      <c r="AE15">
        <v>51</v>
      </c>
    </row>
    <row r="16" spans="2:31" ht="28.5" x14ac:dyDescent="0.45">
      <c r="B16" s="4" t="str">
        <f>CONCATENATE("I",MID(D16,2,2))</f>
        <v>IT=</v>
      </c>
      <c r="C16" s="3">
        <f>IFERROR(C15/E16,"Max")</f>
        <v>3</v>
      </c>
      <c r="D16" s="4" t="s">
        <v>1</v>
      </c>
      <c r="E16" s="3">
        <f>IFERROR((1/(IF(OR(K26="inf",K26=""),0,1/K26)+IF(OR(Q26="inf",Q26=""),0,1/Q26)+IF(OR(W26="inf",W26=""),0,1/W26))),0)</f>
        <v>40</v>
      </c>
      <c r="AE16">
        <v>80</v>
      </c>
    </row>
    <row r="17" spans="3:31" ht="23.25" x14ac:dyDescent="0.35">
      <c r="C17" s="7" t="s">
        <v>2</v>
      </c>
      <c r="E17" s="8" t="s">
        <v>4</v>
      </c>
      <c r="AE17">
        <v>82</v>
      </c>
    </row>
    <row r="18" spans="3:31" x14ac:dyDescent="0.25">
      <c r="AE18">
        <v>100</v>
      </c>
    </row>
    <row r="19" spans="3:31" x14ac:dyDescent="0.25">
      <c r="AE19">
        <v>120</v>
      </c>
    </row>
    <row r="20" spans="3:31" x14ac:dyDescent="0.25">
      <c r="AE20">
        <v>150</v>
      </c>
    </row>
    <row r="21" spans="3:31" x14ac:dyDescent="0.25">
      <c r="AE21">
        <v>180</v>
      </c>
    </row>
    <row r="22" spans="3:31" x14ac:dyDescent="0.25">
      <c r="AE22">
        <v>220</v>
      </c>
    </row>
    <row r="23" spans="3:31" x14ac:dyDescent="0.25">
      <c r="AE23">
        <v>270</v>
      </c>
    </row>
    <row r="24" spans="3:31" x14ac:dyDescent="0.25">
      <c r="AE24">
        <v>330</v>
      </c>
    </row>
    <row r="25" spans="3:31" ht="28.5" x14ac:dyDescent="0.45">
      <c r="H25" s="4" t="str">
        <f>CONCATENATE("E",J26)</f>
        <v>ER1=</v>
      </c>
      <c r="I25" s="11">
        <f>C15</f>
        <v>120</v>
      </c>
      <c r="J25" s="1" t="s">
        <v>3</v>
      </c>
      <c r="K25" s="1"/>
      <c r="N25" s="4" t="str">
        <f>CONCATENATE("E",P26)</f>
        <v>ER2=</v>
      </c>
      <c r="O25" s="11">
        <f>C15</f>
        <v>120</v>
      </c>
      <c r="P25" s="1" t="s">
        <v>3</v>
      </c>
      <c r="Q25" s="1"/>
      <c r="T25" s="4" t="str">
        <f>CONCATENATE("E",V26)</f>
        <v>ER3=</v>
      </c>
      <c r="U25" s="11">
        <f>C15</f>
        <v>120</v>
      </c>
      <c r="V25" s="1" t="s">
        <v>3</v>
      </c>
      <c r="W25" s="1"/>
      <c r="AE25">
        <v>390</v>
      </c>
    </row>
    <row r="26" spans="3:31" ht="28.5" x14ac:dyDescent="0.45">
      <c r="H26" s="14" t="str">
        <f>CONCATENATE("I",J26)</f>
        <v>IR1=</v>
      </c>
      <c r="I26" s="3">
        <f>IF(OR(K26="inf",K26=""),0,IF(K26=0,"Max",IF($C$16="Max",0,I25/K26)))</f>
        <v>2</v>
      </c>
      <c r="J26" s="4" t="s">
        <v>0</v>
      </c>
      <c r="K26" s="6">
        <v>60</v>
      </c>
      <c r="N26" s="14" t="str">
        <f>CONCATENATE("I",P26)</f>
        <v>IR2=</v>
      </c>
      <c r="O26" s="3">
        <f>IF(OR(Q26="inf",Q26=""),0,IF(Q26=0,"Max",IF($C$16="Max",0,O25/Q26)))</f>
        <v>0</v>
      </c>
      <c r="P26" s="4" t="s">
        <v>5</v>
      </c>
      <c r="Q26" s="6"/>
      <c r="T26" s="14" t="str">
        <f>CONCATENATE("I",V26)</f>
        <v>IR3=</v>
      </c>
      <c r="U26" s="3">
        <f>IF(OR(W26="inf",W26=""),0,IF(W26=0,"Max",IF($C$16="Max",0,U25/W26)))</f>
        <v>1</v>
      </c>
      <c r="V26" s="4" t="s">
        <v>6</v>
      </c>
      <c r="W26" s="6">
        <v>120</v>
      </c>
      <c r="AE26">
        <v>470</v>
      </c>
    </row>
    <row r="27" spans="3:31" ht="23.25" x14ac:dyDescent="0.35">
      <c r="I27" s="7" t="s">
        <v>2</v>
      </c>
      <c r="K27" s="8" t="s">
        <v>4</v>
      </c>
      <c r="O27" s="7" t="s">
        <v>2</v>
      </c>
      <c r="Q27" s="8"/>
      <c r="U27" s="7" t="s">
        <v>2</v>
      </c>
      <c r="W27" s="8" t="s">
        <v>4</v>
      </c>
      <c r="AE27">
        <v>510</v>
      </c>
    </row>
    <row r="28" spans="3:31" x14ac:dyDescent="0.25">
      <c r="AE28">
        <v>560</v>
      </c>
    </row>
    <row r="29" spans="3:31" ht="32.25" customHeight="1" x14ac:dyDescent="0.25">
      <c r="AE29">
        <v>680</v>
      </c>
    </row>
    <row r="30" spans="3:31" x14ac:dyDescent="0.25">
      <c r="AE30">
        <v>820</v>
      </c>
    </row>
    <row r="31" spans="3:31" x14ac:dyDescent="0.25">
      <c r="AE31">
        <v>1000</v>
      </c>
    </row>
    <row r="32" spans="3:31" x14ac:dyDescent="0.25">
      <c r="AE32">
        <v>1200</v>
      </c>
    </row>
    <row r="33" spans="31:31" x14ac:dyDescent="0.25">
      <c r="AE33">
        <v>1500</v>
      </c>
    </row>
    <row r="34" spans="31:31" x14ac:dyDescent="0.25">
      <c r="AE34">
        <v>1800</v>
      </c>
    </row>
    <row r="35" spans="31:31" x14ac:dyDescent="0.25">
      <c r="AE35">
        <v>2200</v>
      </c>
    </row>
    <row r="36" spans="31:31" x14ac:dyDescent="0.25">
      <c r="AE36">
        <v>2700</v>
      </c>
    </row>
    <row r="37" spans="31:31" x14ac:dyDescent="0.25">
      <c r="AE37">
        <v>3000</v>
      </c>
    </row>
    <row r="38" spans="31:31" x14ac:dyDescent="0.25">
      <c r="AE38">
        <v>3300</v>
      </c>
    </row>
    <row r="39" spans="31:31" x14ac:dyDescent="0.25">
      <c r="AE39">
        <v>3900</v>
      </c>
    </row>
    <row r="40" spans="31:31" x14ac:dyDescent="0.25">
      <c r="AE40">
        <v>4700</v>
      </c>
    </row>
    <row r="41" spans="31:31" x14ac:dyDescent="0.25">
      <c r="AE41">
        <v>5100</v>
      </c>
    </row>
    <row r="42" spans="31:31" x14ac:dyDescent="0.25">
      <c r="AE42">
        <v>5600</v>
      </c>
    </row>
    <row r="43" spans="31:31" x14ac:dyDescent="0.25">
      <c r="AE43">
        <v>6800</v>
      </c>
    </row>
    <row r="44" spans="31:31" x14ac:dyDescent="0.25">
      <c r="AE44">
        <v>8200</v>
      </c>
    </row>
    <row r="45" spans="31:31" x14ac:dyDescent="0.25">
      <c r="AE45">
        <v>10000</v>
      </c>
    </row>
    <row r="46" spans="31:31" x14ac:dyDescent="0.25">
      <c r="AE46">
        <v>12000</v>
      </c>
    </row>
    <row r="47" spans="31:31" x14ac:dyDescent="0.25">
      <c r="AE47">
        <v>15000</v>
      </c>
    </row>
    <row r="48" spans="31:31" x14ac:dyDescent="0.25">
      <c r="AE48">
        <v>18000</v>
      </c>
    </row>
    <row r="49" spans="31:31" x14ac:dyDescent="0.25">
      <c r="AE49">
        <v>22000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59"/>
  <sheetViews>
    <sheetView zoomScale="60" zoomScaleNormal="60" workbookViewId="0">
      <selection activeCell="M5" sqref="M5"/>
    </sheetView>
  </sheetViews>
  <sheetFormatPr defaultColWidth="5" defaultRowHeight="15" x14ac:dyDescent="0.25"/>
  <cols>
    <col min="3" max="3" width="18.140625" customWidth="1"/>
    <col min="4" max="4" width="7.85546875" bestFit="1" customWidth="1"/>
    <col min="5" max="5" width="19.7109375" bestFit="1" customWidth="1"/>
    <col min="6" max="6" width="10" bestFit="1" customWidth="1"/>
    <col min="7" max="7" width="19.85546875" customWidth="1"/>
    <col min="8" max="8" width="10" customWidth="1"/>
    <col min="9" max="9" width="20.5703125" customWidth="1"/>
    <col min="13" max="13" width="19.7109375" customWidth="1"/>
    <col min="14" max="14" width="10" customWidth="1"/>
    <col min="15" max="15" width="20.42578125" customWidth="1"/>
    <col min="16" max="16" width="18" customWidth="1"/>
    <col min="17" max="17" width="5.28515625" customWidth="1"/>
    <col min="18" max="18" width="9.42578125" customWidth="1"/>
    <col min="19" max="19" width="18" customWidth="1"/>
    <col min="20" max="20" width="12.5703125" customWidth="1"/>
    <col min="21" max="21" width="18" customWidth="1"/>
    <col min="27" max="27" width="6.7109375" bestFit="1" customWidth="1"/>
    <col min="29" max="29" width="6.7109375" bestFit="1" customWidth="1"/>
  </cols>
  <sheetData>
    <row r="2" spans="5:27" x14ac:dyDescent="0.25">
      <c r="AA2">
        <v>0</v>
      </c>
    </row>
    <row r="3" spans="5:27" ht="24" customHeight="1" x14ac:dyDescent="0.25">
      <c r="AA3">
        <v>1</v>
      </c>
    </row>
    <row r="4" spans="5:27" ht="28.5" x14ac:dyDescent="0.45">
      <c r="E4" t="s">
        <v>10</v>
      </c>
      <c r="L4" s="4" t="str">
        <f>CONCATENATE("E",N5)</f>
        <v>ER2=</v>
      </c>
      <c r="M4" s="11">
        <f>S35</f>
        <v>8</v>
      </c>
      <c r="N4" s="1" t="s">
        <v>3</v>
      </c>
      <c r="O4" s="1"/>
      <c r="AA4">
        <v>15</v>
      </c>
    </row>
    <row r="5" spans="5:27" ht="28.5" x14ac:dyDescent="0.45">
      <c r="L5" s="14" t="str">
        <f>CONCATENATE("I",N5)</f>
        <v>IR2=</v>
      </c>
      <c r="M5" s="3">
        <f>IF(OR(O5="inf",O5=""),0,IF(O5=0,"Max",IF($C$16="Max",0,M4/O5)))</f>
        <v>5.0000000000000001E-4</v>
      </c>
      <c r="N5" s="4" t="s">
        <v>5</v>
      </c>
      <c r="O5" s="6">
        <v>16000</v>
      </c>
      <c r="AA5">
        <v>22</v>
      </c>
    </row>
    <row r="6" spans="5:27" ht="23.25" x14ac:dyDescent="0.35">
      <c r="M6" s="13" t="s">
        <v>2</v>
      </c>
      <c r="O6" s="8" t="s">
        <v>4</v>
      </c>
      <c r="AA6">
        <v>33</v>
      </c>
    </row>
    <row r="7" spans="5:27" x14ac:dyDescent="0.25">
      <c r="AA7">
        <v>39</v>
      </c>
    </row>
    <row r="8" spans="5:27" x14ac:dyDescent="0.25">
      <c r="AA8">
        <v>47</v>
      </c>
    </row>
    <row r="9" spans="5:27" x14ac:dyDescent="0.25">
      <c r="AA9">
        <v>51</v>
      </c>
    </row>
    <row r="10" spans="5:27" x14ac:dyDescent="0.25">
      <c r="AA10">
        <v>80</v>
      </c>
    </row>
    <row r="11" spans="5:27" x14ac:dyDescent="0.25">
      <c r="AA11">
        <v>82</v>
      </c>
    </row>
    <row r="12" spans="5:27" x14ac:dyDescent="0.25">
      <c r="AA12">
        <v>100</v>
      </c>
    </row>
    <row r="18" spans="2:21" ht="28.5" x14ac:dyDescent="0.45">
      <c r="B18" s="4" t="str">
        <f>CONCATENATE("E",MID(D19,2,2))</f>
        <v>ET=</v>
      </c>
      <c r="C18" s="5">
        <v>9</v>
      </c>
      <c r="D18" s="1" t="s">
        <v>3</v>
      </c>
      <c r="E18" s="1"/>
      <c r="R18" s="4" t="str">
        <f>CONCATENATE("E",T19)</f>
        <v>ER3=</v>
      </c>
      <c r="S18" s="11">
        <f>S35</f>
        <v>8</v>
      </c>
      <c r="T18" s="1" t="s">
        <v>3</v>
      </c>
      <c r="U18" s="1"/>
    </row>
    <row r="19" spans="2:21" ht="28.5" x14ac:dyDescent="0.45">
      <c r="B19" s="4" t="str">
        <f>CONCATENATE("I",MID(D19,2,2))</f>
        <v>IT=</v>
      </c>
      <c r="C19" s="12">
        <f>IFERROR(C18/E19,0)</f>
        <v>1E-3</v>
      </c>
      <c r="D19" s="4" t="s">
        <v>1</v>
      </c>
      <c r="E19" s="3">
        <f>IF(OR(I36="Inf",I36="",U36="inf",U36=""),"INF",SUM(I36,U36))</f>
        <v>9000</v>
      </c>
      <c r="R19" s="14" t="str">
        <f>CONCATENATE("I",T19)</f>
        <v>IR3=</v>
      </c>
      <c r="S19" s="3">
        <f>IF(OR(U19="inf",U19=""),0,IF(U19=0,"Max",IF($C$16="Max",0,S18/U19)))</f>
        <v>5.0000000000000001E-4</v>
      </c>
      <c r="T19" s="4" t="s">
        <v>6</v>
      </c>
      <c r="U19" s="6">
        <v>16000</v>
      </c>
    </row>
    <row r="20" spans="2:21" ht="23.25" x14ac:dyDescent="0.35">
      <c r="C20" s="13" t="s">
        <v>2</v>
      </c>
      <c r="E20" s="8" t="s">
        <v>4</v>
      </c>
      <c r="S20" s="13" t="s">
        <v>2</v>
      </c>
      <c r="U20" s="8" t="s">
        <v>4</v>
      </c>
    </row>
    <row r="28" spans="2:21" ht="31.5" customHeight="1" x14ac:dyDescent="0.25"/>
    <row r="35" spans="6:27" ht="28.5" x14ac:dyDescent="0.45">
      <c r="F35" s="4" t="str">
        <f>CONCATENATE("E",H36)</f>
        <v>ER1=</v>
      </c>
      <c r="G35" s="2">
        <f>IF(OR(I36="INF",I36=""),$C$18,G36*I36)</f>
        <v>1</v>
      </c>
      <c r="H35" s="1" t="s">
        <v>3</v>
      </c>
      <c r="I35" s="1"/>
      <c r="R35" s="4" t="str">
        <f>CONCATENATE("E",T36)</f>
        <v>EReq=</v>
      </c>
      <c r="S35" s="2">
        <f>IF(OR(U36="INF",U36=""),$C$18,S36*U36)</f>
        <v>8</v>
      </c>
      <c r="T35" s="1" t="s">
        <v>3</v>
      </c>
      <c r="U35" s="1"/>
      <c r="AA35">
        <v>390</v>
      </c>
    </row>
    <row r="36" spans="6:27" ht="28.5" x14ac:dyDescent="0.45">
      <c r="F36" s="14" t="str">
        <f>CONCATENATE("I",H36)</f>
        <v>IR1=</v>
      </c>
      <c r="G36" s="12">
        <f>C19</f>
        <v>1E-3</v>
      </c>
      <c r="H36" s="4" t="s">
        <v>0</v>
      </c>
      <c r="I36" s="6">
        <v>1000</v>
      </c>
      <c r="R36" s="14" t="str">
        <f>CONCATENATE("I",T36)</f>
        <v>IReq=</v>
      </c>
      <c r="S36" s="12">
        <f>C19</f>
        <v>1E-3</v>
      </c>
      <c r="T36" s="4" t="s">
        <v>7</v>
      </c>
      <c r="U36" s="6">
        <f>IFERROR((1/(IF(OR(O5="inf",O5=""),0,1/O5)+IF(OR(U19="inf",U19=""),0,1/U19))),0)</f>
        <v>8000</v>
      </c>
      <c r="AA36">
        <v>470</v>
      </c>
    </row>
    <row r="37" spans="6:27" ht="23.25" x14ac:dyDescent="0.35">
      <c r="G37" s="13" t="s">
        <v>2</v>
      </c>
      <c r="I37" s="8" t="s">
        <v>4</v>
      </c>
      <c r="S37" s="13" t="s">
        <v>2</v>
      </c>
      <c r="U37" s="8" t="s">
        <v>4</v>
      </c>
      <c r="AA37">
        <v>510</v>
      </c>
    </row>
    <row r="38" spans="6:27" x14ac:dyDescent="0.25">
      <c r="AA38">
        <v>560</v>
      </c>
    </row>
    <row r="39" spans="6:27" ht="32.25" customHeight="1" x14ac:dyDescent="0.25">
      <c r="AA39">
        <v>680</v>
      </c>
    </row>
    <row r="40" spans="6:27" x14ac:dyDescent="0.25">
      <c r="AA40">
        <v>820</v>
      </c>
    </row>
    <row r="41" spans="6:27" x14ac:dyDescent="0.25">
      <c r="AA41">
        <v>1000</v>
      </c>
    </row>
    <row r="42" spans="6:27" x14ac:dyDescent="0.25">
      <c r="AA42">
        <v>1200</v>
      </c>
    </row>
    <row r="43" spans="6:27" x14ac:dyDescent="0.25">
      <c r="AA43">
        <v>1500</v>
      </c>
    </row>
    <row r="44" spans="6:27" x14ac:dyDescent="0.25">
      <c r="AA44">
        <v>1800</v>
      </c>
    </row>
    <row r="45" spans="6:27" x14ac:dyDescent="0.25">
      <c r="AA45">
        <v>2200</v>
      </c>
    </row>
    <row r="46" spans="6:27" x14ac:dyDescent="0.25">
      <c r="AA46">
        <v>2700</v>
      </c>
    </row>
    <row r="47" spans="6:27" x14ac:dyDescent="0.25">
      <c r="AA47">
        <v>3000</v>
      </c>
    </row>
    <row r="48" spans="6:27" x14ac:dyDescent="0.25">
      <c r="AA48">
        <v>3300</v>
      </c>
    </row>
    <row r="49" spans="27:27" x14ac:dyDescent="0.25">
      <c r="AA49">
        <v>3900</v>
      </c>
    </row>
    <row r="50" spans="27:27" x14ac:dyDescent="0.25">
      <c r="AA50">
        <v>4700</v>
      </c>
    </row>
    <row r="51" spans="27:27" x14ac:dyDescent="0.25">
      <c r="AA51">
        <v>5100</v>
      </c>
    </row>
    <row r="52" spans="27:27" x14ac:dyDescent="0.25">
      <c r="AA52">
        <v>5600</v>
      </c>
    </row>
    <row r="53" spans="27:27" x14ac:dyDescent="0.25">
      <c r="AA53">
        <v>6800</v>
      </c>
    </row>
    <row r="54" spans="27:27" x14ac:dyDescent="0.25">
      <c r="AA54">
        <v>8200</v>
      </c>
    </row>
    <row r="55" spans="27:27" x14ac:dyDescent="0.25">
      <c r="AA55">
        <v>10000</v>
      </c>
    </row>
    <row r="56" spans="27:27" x14ac:dyDescent="0.25">
      <c r="AA56">
        <v>12000</v>
      </c>
    </row>
    <row r="57" spans="27:27" x14ac:dyDescent="0.25">
      <c r="AA57">
        <v>15000</v>
      </c>
    </row>
    <row r="58" spans="27:27" x14ac:dyDescent="0.25">
      <c r="AA58">
        <v>18000</v>
      </c>
    </row>
    <row r="59" spans="27:27" x14ac:dyDescent="0.25">
      <c r="AA59">
        <v>22000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59"/>
  <sheetViews>
    <sheetView zoomScale="60" zoomScaleNormal="60" workbookViewId="0">
      <selection activeCell="R36" sqref="R36"/>
    </sheetView>
  </sheetViews>
  <sheetFormatPr defaultColWidth="5" defaultRowHeight="15" x14ac:dyDescent="0.25"/>
  <cols>
    <col min="3" max="3" width="18.140625" customWidth="1"/>
    <col min="4" max="4" width="7.85546875" bestFit="1" customWidth="1"/>
    <col min="5" max="5" width="19.7109375" bestFit="1" customWidth="1"/>
    <col min="6" max="6" width="10" bestFit="1" customWidth="1"/>
    <col min="7" max="7" width="19.85546875" customWidth="1"/>
    <col min="8" max="8" width="10" customWidth="1"/>
    <col min="9" max="9" width="20.5703125" bestFit="1" customWidth="1"/>
    <col min="13" max="13" width="18" customWidth="1"/>
    <col min="14" max="15" width="5" customWidth="1"/>
    <col min="16" max="16" width="18" customWidth="1"/>
    <col min="17" max="17" width="12.7109375" customWidth="1"/>
    <col min="18" max="18" width="17.85546875" customWidth="1"/>
    <col min="19" max="19" width="9.42578125" customWidth="1"/>
    <col min="20" max="20" width="18" customWidth="1"/>
    <col min="21" max="21" width="12.5703125" customWidth="1"/>
    <col min="22" max="22" width="18" customWidth="1"/>
    <col min="28" max="28" width="6.7109375" bestFit="1" customWidth="1"/>
    <col min="30" max="30" width="6.7109375" bestFit="1" customWidth="1"/>
  </cols>
  <sheetData>
    <row r="1" spans="6:28" ht="28.5" x14ac:dyDescent="0.45">
      <c r="F1" s="4" t="str">
        <f>CONCATENATE("E",H2)</f>
        <v>ER1=</v>
      </c>
      <c r="G1" s="2">
        <f>IF(OR(I2="INF",I2=""),$C$18,G2*I2)</f>
        <v>0.81818181818181823</v>
      </c>
      <c r="H1" s="1" t="s">
        <v>3</v>
      </c>
      <c r="I1" s="1"/>
      <c r="O1" s="4" t="str">
        <f>CONCATENATE("E",Q2)</f>
        <v>ER2=</v>
      </c>
      <c r="P1" s="2">
        <f>IF(OR(R2="INF",R2=""),$T$27,IF(P2="Max",0,P2*R2))</f>
        <v>0</v>
      </c>
      <c r="Q1" s="1" t="s">
        <v>3</v>
      </c>
      <c r="R1" s="1"/>
    </row>
    <row r="2" spans="6:28" ht="28.5" x14ac:dyDescent="0.45">
      <c r="F2" s="14" t="str">
        <f>CONCATENATE("I",H2)</f>
        <v>IR1=</v>
      </c>
      <c r="G2" s="12">
        <f>C19</f>
        <v>5.4545454545454548E-4</v>
      </c>
      <c r="H2" s="4" t="s">
        <v>0</v>
      </c>
      <c r="I2" s="6">
        <v>1500</v>
      </c>
      <c r="O2" s="14" t="str">
        <f>CONCATENATE("I",Q2)</f>
        <v>IR2=</v>
      </c>
      <c r="P2" s="12">
        <f>G36</f>
        <v>0</v>
      </c>
      <c r="Q2" s="4" t="s">
        <v>5</v>
      </c>
      <c r="R2" s="6">
        <v>12000</v>
      </c>
      <c r="AB2">
        <v>0</v>
      </c>
    </row>
    <row r="3" spans="6:28" ht="24" customHeight="1" x14ac:dyDescent="0.35">
      <c r="G3" s="13" t="s">
        <v>2</v>
      </c>
      <c r="I3" s="8" t="s">
        <v>4</v>
      </c>
      <c r="P3" s="13" t="s">
        <v>2</v>
      </c>
      <c r="R3" s="8" t="s">
        <v>4</v>
      </c>
      <c r="AB3">
        <v>1</v>
      </c>
    </row>
    <row r="4" spans="6:28" x14ac:dyDescent="0.25">
      <c r="AB4">
        <v>15</v>
      </c>
    </row>
    <row r="5" spans="6:28" x14ac:dyDescent="0.25">
      <c r="AB5">
        <v>22</v>
      </c>
    </row>
    <row r="6" spans="6:28" x14ac:dyDescent="0.25">
      <c r="AB6">
        <v>33</v>
      </c>
    </row>
    <row r="7" spans="6:28" x14ac:dyDescent="0.25">
      <c r="AB7">
        <v>39</v>
      </c>
    </row>
    <row r="8" spans="6:28" x14ac:dyDescent="0.25">
      <c r="AB8">
        <v>47</v>
      </c>
    </row>
    <row r="9" spans="6:28" x14ac:dyDescent="0.25">
      <c r="AB9">
        <v>51</v>
      </c>
    </row>
    <row r="10" spans="6:28" x14ac:dyDescent="0.25">
      <c r="AB10">
        <v>80</v>
      </c>
    </row>
    <row r="11" spans="6:28" x14ac:dyDescent="0.25">
      <c r="AB11">
        <v>82</v>
      </c>
    </row>
    <row r="12" spans="6:28" x14ac:dyDescent="0.25">
      <c r="AB12">
        <v>100</v>
      </c>
    </row>
    <row r="15" spans="6:28" ht="28.5" x14ac:dyDescent="0.45">
      <c r="S15" s="4" t="str">
        <f>CONCATENATE("E",U16)</f>
        <v>ER3=</v>
      </c>
      <c r="T15" s="11">
        <f>T27</f>
        <v>8.1818181818181817</v>
      </c>
      <c r="U15" s="1" t="s">
        <v>3</v>
      </c>
      <c r="V15" s="1"/>
    </row>
    <row r="16" spans="6:28" ht="28.5" x14ac:dyDescent="0.45">
      <c r="S16" s="14" t="str">
        <f>CONCATENATE("I",U16)</f>
        <v>IR3=</v>
      </c>
      <c r="T16" s="12">
        <f>IF(OR(V16="inf",V16=""),0,IF(V16=0,"Max",IF($C$16="Max",0,T15/V16)))</f>
        <v>5.4545454545454548E-4</v>
      </c>
      <c r="U16" s="4" t="s">
        <v>6</v>
      </c>
      <c r="V16" s="6">
        <v>15000</v>
      </c>
    </row>
    <row r="17" spans="2:22" ht="23.25" x14ac:dyDescent="0.35">
      <c r="T17" s="13" t="s">
        <v>2</v>
      </c>
      <c r="V17" s="8" t="s">
        <v>4</v>
      </c>
    </row>
    <row r="18" spans="2:22" ht="28.5" x14ac:dyDescent="0.45">
      <c r="B18" s="4" t="str">
        <f>CONCATENATE("E",MID(D19,2,2))</f>
        <v>ET=</v>
      </c>
      <c r="C18" s="5">
        <v>9</v>
      </c>
      <c r="D18" s="1" t="s">
        <v>3</v>
      </c>
      <c r="E18" s="1"/>
    </row>
    <row r="19" spans="2:22" ht="28.5" x14ac:dyDescent="0.45">
      <c r="B19" s="4" t="str">
        <f>CONCATENATE("I",MID(D19,2,2))</f>
        <v>IT=</v>
      </c>
      <c r="C19" s="12">
        <f>IFERROR(C18/E19,0)</f>
        <v>5.4545454545454548E-4</v>
      </c>
      <c r="D19" s="4" t="s">
        <v>1</v>
      </c>
      <c r="E19" s="3">
        <f>IF(OR(I2="Inf",I2="",V28="inf",V28=""),"INF",SUM(I2,V28))</f>
        <v>16500</v>
      </c>
    </row>
    <row r="20" spans="2:22" ht="23.25" x14ac:dyDescent="0.35">
      <c r="C20" s="13" t="s">
        <v>2</v>
      </c>
      <c r="E20" s="8" t="s">
        <v>4</v>
      </c>
    </row>
    <row r="27" spans="2:22" ht="28.5" x14ac:dyDescent="0.45">
      <c r="S27" s="4" t="str">
        <f>CONCATENATE("E",U28)</f>
        <v>EReq2=</v>
      </c>
      <c r="T27" s="2">
        <f>IF(OR(V28="INF",V28=""),$C$18,T28*V28)</f>
        <v>8.1818181818181817</v>
      </c>
      <c r="U27" s="1" t="s">
        <v>3</v>
      </c>
      <c r="V27" s="1"/>
    </row>
    <row r="28" spans="2:22" ht="28.5" x14ac:dyDescent="0.45">
      <c r="S28" s="14" t="str">
        <f>CONCATENATE("I",U28)</f>
        <v>IReq2=</v>
      </c>
      <c r="T28" s="12">
        <f>C19</f>
        <v>5.4545454545454548E-4</v>
      </c>
      <c r="U28" s="4" t="s">
        <v>8</v>
      </c>
      <c r="V28" s="6">
        <f>IFERROR((1/(IF(OR(I36="inf",I36=""),0,1/I36)+IF(OR(V16="inf",V16=""),0,1/V16))),0)</f>
        <v>15000</v>
      </c>
    </row>
    <row r="29" spans="2:22" ht="23.25" x14ac:dyDescent="0.35">
      <c r="T29" s="13" t="s">
        <v>2</v>
      </c>
      <c r="V29" s="8" t="s">
        <v>4</v>
      </c>
    </row>
    <row r="35" spans="6:28" ht="28.5" x14ac:dyDescent="0.45">
      <c r="F35" s="4" t="str">
        <f>CONCATENATE("E",H36)</f>
        <v>EReq=</v>
      </c>
      <c r="G35" s="11">
        <f>T27</f>
        <v>8.1818181818181817</v>
      </c>
      <c r="H35" s="1" t="s">
        <v>3</v>
      </c>
      <c r="I35" s="1"/>
      <c r="O35" s="4" t="str">
        <f>CONCATENATE("E",Q36)</f>
        <v>ER4=</v>
      </c>
      <c r="P35" s="2">
        <f>IF(OR(R36="INF",R36=""),$T$27,IF(P36="Max",0,P36*R36))</f>
        <v>8.1818181818181817</v>
      </c>
      <c r="Q35" s="1" t="s">
        <v>3</v>
      </c>
      <c r="R35" s="1"/>
      <c r="AB35">
        <v>390</v>
      </c>
    </row>
    <row r="36" spans="6:28" ht="28.5" x14ac:dyDescent="0.45">
      <c r="F36" s="14" t="str">
        <f>CONCATENATE("I",H36)</f>
        <v>IReq=</v>
      </c>
      <c r="G36" s="12">
        <f>IF(OR(I36="inf",I36=""),0,IF(I36=0,"Max",IF($C$16="Max",0,G35/I36)))</f>
        <v>0</v>
      </c>
      <c r="H36" s="4" t="s">
        <v>7</v>
      </c>
      <c r="I36" s="6" t="str">
        <f>IF(OR(R36="Inf",R36="",R2="inf",R2=""),"INF",SUM(R36,R2))</f>
        <v>INF</v>
      </c>
      <c r="O36" s="14" t="str">
        <f>CONCATENATE("I",Q36)</f>
        <v>IR4=</v>
      </c>
      <c r="P36" s="12">
        <f>G36</f>
        <v>0</v>
      </c>
      <c r="Q36" s="4" t="s">
        <v>9</v>
      </c>
      <c r="R36" s="6"/>
      <c r="AB36">
        <v>470</v>
      </c>
    </row>
    <row r="37" spans="6:28" ht="23.25" x14ac:dyDescent="0.35">
      <c r="G37" s="13" t="s">
        <v>2</v>
      </c>
      <c r="I37" s="8" t="s">
        <v>4</v>
      </c>
      <c r="P37" s="13" t="s">
        <v>2</v>
      </c>
      <c r="R37" s="8" t="s">
        <v>4</v>
      </c>
      <c r="AB37">
        <v>510</v>
      </c>
    </row>
    <row r="38" spans="6:28" x14ac:dyDescent="0.25">
      <c r="AB38">
        <v>560</v>
      </c>
    </row>
    <row r="39" spans="6:28" ht="32.25" customHeight="1" x14ac:dyDescent="0.25">
      <c r="AB39">
        <v>680</v>
      </c>
    </row>
    <row r="40" spans="6:28" x14ac:dyDescent="0.25">
      <c r="AB40">
        <v>820</v>
      </c>
    </row>
    <row r="41" spans="6:28" x14ac:dyDescent="0.25">
      <c r="AB41">
        <v>1000</v>
      </c>
    </row>
    <row r="42" spans="6:28" x14ac:dyDescent="0.25">
      <c r="AB42">
        <v>1200</v>
      </c>
    </row>
    <row r="43" spans="6:28" x14ac:dyDescent="0.25">
      <c r="AB43">
        <v>1500</v>
      </c>
    </row>
    <row r="44" spans="6:28" x14ac:dyDescent="0.25">
      <c r="AB44">
        <v>1800</v>
      </c>
    </row>
    <row r="45" spans="6:28" x14ac:dyDescent="0.25">
      <c r="AB45">
        <v>2200</v>
      </c>
    </row>
    <row r="46" spans="6:28" x14ac:dyDescent="0.25">
      <c r="AB46">
        <v>2700</v>
      </c>
    </row>
    <row r="47" spans="6:28" x14ac:dyDescent="0.25">
      <c r="AB47">
        <v>3000</v>
      </c>
    </row>
    <row r="48" spans="6:28" x14ac:dyDescent="0.25">
      <c r="AB48">
        <v>3300</v>
      </c>
    </row>
    <row r="49" spans="28:28" x14ac:dyDescent="0.25">
      <c r="AB49">
        <v>3900</v>
      </c>
    </row>
    <row r="50" spans="28:28" x14ac:dyDescent="0.25">
      <c r="AB50">
        <v>4700</v>
      </c>
    </row>
    <row r="51" spans="28:28" x14ac:dyDescent="0.25">
      <c r="AB51">
        <v>5100</v>
      </c>
    </row>
    <row r="52" spans="28:28" x14ac:dyDescent="0.25">
      <c r="AB52">
        <v>5600</v>
      </c>
    </row>
    <row r="53" spans="28:28" x14ac:dyDescent="0.25">
      <c r="AB53">
        <v>6800</v>
      </c>
    </row>
    <row r="54" spans="28:28" x14ac:dyDescent="0.25">
      <c r="AB54">
        <v>8200</v>
      </c>
    </row>
    <row r="55" spans="28:28" x14ac:dyDescent="0.25">
      <c r="AB55">
        <v>10000</v>
      </c>
    </row>
    <row r="56" spans="28:28" x14ac:dyDescent="0.25">
      <c r="AB56">
        <v>12000</v>
      </c>
    </row>
    <row r="57" spans="28:28" x14ac:dyDescent="0.25">
      <c r="AB57">
        <v>15000</v>
      </c>
    </row>
    <row r="58" spans="28:28" x14ac:dyDescent="0.25">
      <c r="AB58">
        <v>18000</v>
      </c>
    </row>
    <row r="59" spans="28:28" x14ac:dyDescent="0.25">
      <c r="AB59">
        <v>22000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Series Circuits</vt:lpstr>
      <vt:lpstr>Parallel Circuits</vt:lpstr>
      <vt:lpstr>Series-Parallel Circuits</vt:lpstr>
      <vt:lpstr>Series-Parallel Circuits (2)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</dc:creator>
  <cp:lastModifiedBy>brian</cp:lastModifiedBy>
  <dcterms:created xsi:type="dcterms:W3CDTF">2013-09-09T13:15:09Z</dcterms:created>
  <dcterms:modified xsi:type="dcterms:W3CDTF">2015-01-15T19:55:13Z</dcterms:modified>
</cp:coreProperties>
</file>